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Regisztrációs lap" sheetId="1" r:id="rId1"/>
    <sheet name="Segédtáblák" sheetId="2" r:id="rId2"/>
  </sheets>
  <definedNames/>
  <calcPr fullCalcOnLoad="1"/>
</workbook>
</file>

<file path=xl/comments1.xml><?xml version="1.0" encoding="utf-8"?>
<comments xmlns="http://schemas.openxmlformats.org/spreadsheetml/2006/main">
  <authors>
    <author>Ziaja Zsolt</author>
  </authors>
  <commentList>
    <comment ref="C17" authorId="0">
      <text>
        <r>
          <rPr>
            <sz val="9"/>
            <rFont val="Tahoma"/>
            <family val="2"/>
          </rPr>
          <t xml:space="preserve">Természetjáró kártyával, vagy váci lakcímmel rendelkezők
</t>
        </r>
      </text>
    </comment>
    <comment ref="J33" authorId="0">
      <text>
        <r>
          <rPr>
            <b/>
            <sz val="9"/>
            <rFont val="Tahoma"/>
            <family val="2"/>
          </rPr>
          <t>Karszalag nélkül!</t>
        </r>
      </text>
    </comment>
  </commentList>
</comments>
</file>

<file path=xl/sharedStrings.xml><?xml version="1.0" encoding="utf-8"?>
<sst xmlns="http://schemas.openxmlformats.org/spreadsheetml/2006/main" count="130" uniqueCount="91">
  <si>
    <t>A GYALOGTÚRÁZÓK XXI. ORSZÁGOS TALÁLKOZÓJÁNAK JELENTKEZÉSI LAPJA</t>
  </si>
  <si>
    <t>VÁC 2014. június 6-9.</t>
  </si>
  <si>
    <t>Szervezeti adatok</t>
  </si>
  <si>
    <t>Szervezet neve:</t>
  </si>
  <si>
    <t>Címe (irányítószámmal):</t>
  </si>
  <si>
    <t>Telefonszám:</t>
  </si>
  <si>
    <t>E-Mail cím</t>
  </si>
  <si>
    <t>Jelentkező egyén neve
vagy csoportvezető neve:</t>
  </si>
  <si>
    <t>órakor</t>
  </si>
  <si>
    <t>Várható érkezés:</t>
  </si>
  <si>
    <t>napon (dátum)</t>
  </si>
  <si>
    <t>Nevezési díj</t>
  </si>
  <si>
    <t>18 év alatt</t>
  </si>
  <si>
    <t>18-65 év között</t>
  </si>
  <si>
    <t>65 év felett</t>
  </si>
  <si>
    <t>Összesen</t>
  </si>
  <si>
    <t>Összesen
[fő]</t>
  </si>
  <si>
    <t>Póló</t>
  </si>
  <si>
    <t>S</t>
  </si>
  <si>
    <t>M</t>
  </si>
  <si>
    <t>L</t>
  </si>
  <si>
    <t>XL</t>
  </si>
  <si>
    <t>XXL</t>
  </si>
  <si>
    <t>Méret:</t>
  </si>
  <si>
    <t>Mennyiség:</t>
  </si>
  <si>
    <t>Díj</t>
  </si>
  <si>
    <t>Összesen
[db]</t>
  </si>
  <si>
    <t>Díj [Ft]</t>
  </si>
  <si>
    <t>Nevezési díj
[Ft]</t>
  </si>
  <si>
    <t>Összesen:</t>
  </si>
  <si>
    <t>Szállás</t>
  </si>
  <si>
    <t>vacsora [fő]</t>
  </si>
  <si>
    <t>matrac szállás [fő]</t>
  </si>
  <si>
    <t>Péntek</t>
  </si>
  <si>
    <t>Szombat</t>
  </si>
  <si>
    <t>Vasárnap</t>
  </si>
  <si>
    <t>Hétfő</t>
  </si>
  <si>
    <t>Teljesítménytúrák</t>
  </si>
  <si>
    <t>MENDEI PÜNKÖSD 30</t>
  </si>
  <si>
    <t>MENDEI PÜNKÖSD 20</t>
  </si>
  <si>
    <t>MENDEI PÜNKÖSD 10</t>
  </si>
  <si>
    <t>SÓÚT II. 40</t>
  </si>
  <si>
    <t>SÓÚT II. MENDE-SÜLYSÁP 35</t>
  </si>
  <si>
    <t>SÓÚT II. MENDE 22</t>
  </si>
  <si>
    <t>VÁCI CSATA 40</t>
  </si>
  <si>
    <t>VÁCI CSATA 30</t>
  </si>
  <si>
    <t>VÁCI CSATA 20</t>
  </si>
  <si>
    <t>NASZÁLY CSÚCSTÁMADÁS</t>
  </si>
  <si>
    <t>VÍZPARTI 55 K</t>
  </si>
  <si>
    <t>Egyéb túrák, kirándulások</t>
  </si>
  <si>
    <t>EGY CSIPETNYI TÁPIÓMENTE</t>
  </si>
  <si>
    <t>ŐRBOTTYÁN-VÁCRÁTÓT</t>
  </si>
  <si>
    <t>KATALINPUSZTA GYADAI Tanö.</t>
  </si>
  <si>
    <t>KISMAROS-KIRÁLYRÉT</t>
  </si>
  <si>
    <t>NAGYBÖRZSÖNY -NAGYÍRTÁSPUSZTA</t>
  </si>
  <si>
    <t>KERÉKPÁRTÚRA FENYVES-HEGY</t>
  </si>
  <si>
    <t>ÉJSZAKAI TÁJÉKOZÓDÁSI TÚRA</t>
  </si>
  <si>
    <t>Egyéb programok</t>
  </si>
  <si>
    <t>VISEGRÁD HAJÓKIRÁNDULÁS</t>
  </si>
  <si>
    <t>ZEBEGÉNYHAJÓKIRÁNDULÁS</t>
  </si>
  <si>
    <t>VÁROSISMERETI VERSENY</t>
  </si>
  <si>
    <t>VIZITÚRA-KÓSTOLÓ</t>
  </si>
  <si>
    <t>KALANDTÚRA DIÁKOKNAK</t>
  </si>
  <si>
    <t>VÁCI SÉTA IDEGENVEZETŐVEL</t>
  </si>
  <si>
    <t>ÁRTÉRI TANÖSVÉNY</t>
  </si>
  <si>
    <t>NORDIC-WALKING</t>
  </si>
  <si>
    <t>CSALÁDI ÜGYESSÉGI VERSENY</t>
  </si>
  <si>
    <t>Csapat</t>
  </si>
  <si>
    <t>Összesen [fő]</t>
  </si>
  <si>
    <t>ÖSSZESEN:</t>
  </si>
  <si>
    <t>Esemény</t>
  </si>
  <si>
    <t>Nevezési díj
[Ft/fő]</t>
  </si>
  <si>
    <t>Összesítés</t>
  </si>
  <si>
    <t>Nevezési díjak:</t>
  </si>
  <si>
    <t>Pólók ára:</t>
  </si>
  <si>
    <t>Szállás, étkezés:</t>
  </si>
  <si>
    <t>Programok díjai:</t>
  </si>
  <si>
    <t>Mindösszesen:</t>
  </si>
  <si>
    <t>CIB Bank 10700691-44911102-52100008 "GYOT 2014 Vác" megjegyzéssel, valamint a feladó pontos címével</t>
  </si>
  <si>
    <t>Beküldési határidő:</t>
  </si>
  <si>
    <t>nap!</t>
  </si>
  <si>
    <t xml:space="preserve">Cím: 1053 Budapest, Curia utca 3. Email: btssz@btssz.hu </t>
  </si>
  <si>
    <t>Befizetési határidő:</t>
  </si>
  <si>
    <t>Természetjáró kártya, vagy váci lakcím</t>
  </si>
  <si>
    <t>18 év alatti, fogyatékkal élő és kísérője</t>
  </si>
  <si>
    <t>BURDA-hegység</t>
  </si>
  <si>
    <t>csapat díj</t>
  </si>
  <si>
    <t>TERMÉSZETJÁRÓ "KI MIT TUD?"</t>
  </si>
  <si>
    <t>10 év alatti gyermek, fogyatékkal élők:</t>
  </si>
  <si>
    <t>(karszalaggal)</t>
  </si>
  <si>
    <t>VÍZPARTI 15 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</si>
</sst>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/\f\ő"/>
    <numFmt numFmtId="165" formatCode="#,##0\ &quot;Ft&quot;"/>
    <numFmt numFmtId="166" formatCode="#,##0.00\ &quot;Ft&quot;/\c\s\a\p\a\t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0" tint="-0.24997000396251678"/>
      <name val="Calibri"/>
      <family val="2"/>
    </font>
    <font>
      <sz val="11"/>
      <color theme="0" tint="-0.24997000396251678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hair"/>
    </border>
    <border>
      <left style="medium">
        <color rgb="FFB2B2B2"/>
      </left>
      <right style="medium">
        <color rgb="FFB2B2B2"/>
      </right>
      <top style="medium">
        <color rgb="FFB2B2B2"/>
      </top>
      <bottom style="thin">
        <color rgb="FFB2B2B2"/>
      </bottom>
    </border>
    <border>
      <left style="medium">
        <color rgb="FFB2B2B2"/>
      </left>
      <right style="medium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1" fillId="0" borderId="0" xfId="55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164" fontId="51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165" fontId="52" fillId="0" borderId="0" xfId="0" applyNumberFormat="1" applyFont="1" applyAlignment="1">
      <alignment/>
    </xf>
    <xf numFmtId="165" fontId="53" fillId="23" borderId="0" xfId="46" applyNumberFormat="1" applyFont="1" applyAlignment="1">
      <alignment/>
    </xf>
    <xf numFmtId="0" fontId="52" fillId="0" borderId="0" xfId="0" applyFont="1" applyAlignment="1">
      <alignment horizontal="right"/>
    </xf>
    <xf numFmtId="0" fontId="52" fillId="2" borderId="0" xfId="15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right"/>
    </xf>
    <xf numFmtId="0" fontId="53" fillId="24" borderId="0" xfId="47" applyFont="1" applyAlignment="1">
      <alignment/>
    </xf>
    <xf numFmtId="14" fontId="54" fillId="24" borderId="0" xfId="47" applyNumberFormat="1" applyFont="1" applyAlignment="1">
      <alignment/>
    </xf>
    <xf numFmtId="1" fontId="53" fillId="24" borderId="0" xfId="47" applyNumberFormat="1" applyFont="1" applyAlignment="1">
      <alignment/>
    </xf>
    <xf numFmtId="0" fontId="55" fillId="0" borderId="0" xfId="0" applyFont="1" applyAlignment="1">
      <alignment horizontal="right" vertical="center"/>
    </xf>
    <xf numFmtId="14" fontId="56" fillId="22" borderId="7" xfId="45" applyNumberFormat="1" applyFont="1" applyAlignment="1" applyProtection="1">
      <alignment/>
      <protection locked="0"/>
    </xf>
    <xf numFmtId="20" fontId="56" fillId="22" borderId="7" xfId="45" applyNumberFormat="1" applyFont="1" applyAlignment="1" applyProtection="1">
      <alignment/>
      <protection locked="0"/>
    </xf>
    <xf numFmtId="0" fontId="56" fillId="22" borderId="7" xfId="45" applyFont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right"/>
    </xf>
    <xf numFmtId="165" fontId="52" fillId="0" borderId="11" xfId="0" applyNumberFormat="1" applyFont="1" applyBorder="1" applyAlignment="1">
      <alignment/>
    </xf>
    <xf numFmtId="0" fontId="54" fillId="23" borderId="12" xfId="46" applyFont="1" applyBorder="1" applyAlignment="1">
      <alignment horizontal="right"/>
    </xf>
    <xf numFmtId="165" fontId="54" fillId="23" borderId="13" xfId="46" applyNumberFormat="1" applyFont="1" applyBorder="1" applyAlignment="1">
      <alignment/>
    </xf>
    <xf numFmtId="0" fontId="56" fillId="4" borderId="14" xfId="17" applyFont="1" applyBorder="1" applyAlignment="1">
      <alignment horizontal="center" vertical="center"/>
    </xf>
    <xf numFmtId="0" fontId="52" fillId="4" borderId="15" xfId="17" applyFont="1" applyBorder="1" applyAlignment="1">
      <alignment horizontal="center" vertical="center"/>
    </xf>
    <xf numFmtId="0" fontId="52" fillId="4" borderId="15" xfId="17" applyFont="1" applyBorder="1" applyAlignment="1">
      <alignment/>
    </xf>
    <xf numFmtId="0" fontId="52" fillId="4" borderId="16" xfId="17" applyFont="1" applyBorder="1" applyAlignment="1">
      <alignment/>
    </xf>
    <xf numFmtId="0" fontId="52" fillId="0" borderId="0" xfId="0" applyFont="1" applyBorder="1" applyAlignment="1">
      <alignment/>
    </xf>
    <xf numFmtId="0" fontId="56" fillId="22" borderId="7" xfId="45" applyFont="1" applyBorder="1" applyAlignment="1" applyProtection="1">
      <alignment/>
      <protection locked="0"/>
    </xf>
    <xf numFmtId="165" fontId="52" fillId="0" borderId="0" xfId="0" applyNumberFormat="1" applyFont="1" applyBorder="1" applyAlignment="1">
      <alignment/>
    </xf>
    <xf numFmtId="164" fontId="51" fillId="0" borderId="11" xfId="0" applyNumberFormat="1" applyFont="1" applyBorder="1" applyAlignment="1">
      <alignment horizontal="left" vertical="center"/>
    </xf>
    <xf numFmtId="0" fontId="52" fillId="0" borderId="12" xfId="0" applyFont="1" applyBorder="1" applyAlignment="1">
      <alignment horizontal="right"/>
    </xf>
    <xf numFmtId="0" fontId="52" fillId="0" borderId="17" xfId="0" applyFont="1" applyBorder="1" applyAlignment="1">
      <alignment/>
    </xf>
    <xf numFmtId="0" fontId="56" fillId="22" borderId="18" xfId="45" applyFont="1" applyBorder="1" applyAlignment="1" applyProtection="1">
      <alignment/>
      <protection locked="0"/>
    </xf>
    <xf numFmtId="165" fontId="52" fillId="0" borderId="17" xfId="0" applyNumberFormat="1" applyFont="1" applyBorder="1" applyAlignment="1">
      <alignment/>
    </xf>
    <xf numFmtId="164" fontId="51" fillId="0" borderId="13" xfId="0" applyNumberFormat="1" applyFont="1" applyBorder="1" applyAlignment="1">
      <alignment horizontal="left" vertical="center"/>
    </xf>
    <xf numFmtId="165" fontId="52" fillId="4" borderId="15" xfId="17" applyNumberFormat="1" applyFont="1" applyBorder="1" applyAlignment="1">
      <alignment/>
    </xf>
    <xf numFmtId="164" fontId="51" fillId="4" borderId="16" xfId="17" applyNumberFormat="1" applyFont="1" applyBorder="1" applyAlignment="1">
      <alignment horizontal="left" vertical="center"/>
    </xf>
    <xf numFmtId="0" fontId="4" fillId="0" borderId="0" xfId="55" applyFont="1" applyBorder="1">
      <alignment/>
      <protection/>
    </xf>
    <xf numFmtId="165" fontId="41" fillId="0" borderId="0" xfId="42" applyNumberFormat="1" applyBorder="1" applyAlignment="1">
      <alignment/>
    </xf>
    <xf numFmtId="166" fontId="57" fillId="0" borderId="11" xfId="42" applyNumberFormat="1" applyFont="1" applyBorder="1" applyAlignment="1">
      <alignment horizontal="left" vertical="center"/>
    </xf>
    <xf numFmtId="0" fontId="58" fillId="0" borderId="10" xfId="0" applyFont="1" applyBorder="1" applyAlignment="1">
      <alignment horizontal="right"/>
    </xf>
    <xf numFmtId="0" fontId="56" fillId="22" borderId="19" xfId="45" applyFont="1" applyBorder="1" applyAlignment="1" applyProtection="1">
      <alignment/>
      <protection locked="0"/>
    </xf>
    <xf numFmtId="0" fontId="56" fillId="22" borderId="20" xfId="45" applyFont="1" applyBorder="1" applyAlignment="1" applyProtection="1">
      <alignment/>
      <protection locked="0"/>
    </xf>
    <xf numFmtId="0" fontId="56" fillId="22" borderId="21" xfId="45" applyFont="1" applyBorder="1" applyAlignment="1" applyProtection="1">
      <alignment/>
      <protection locked="0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164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0" fontId="1" fillId="0" borderId="0" xfId="55" applyBorder="1">
      <alignment/>
      <protection/>
    </xf>
    <xf numFmtId="0" fontId="5" fillId="22" borderId="7" xfId="45" applyFont="1" applyBorder="1" applyAlignment="1" applyProtection="1">
      <alignment/>
      <protection locked="0"/>
    </xf>
    <xf numFmtId="0" fontId="61" fillId="23" borderId="14" xfId="46" applyFont="1" applyBorder="1" applyAlignment="1">
      <alignment horizontal="center"/>
    </xf>
    <xf numFmtId="0" fontId="61" fillId="23" borderId="16" xfId="46" applyFont="1" applyBorder="1" applyAlignment="1">
      <alignment horizontal="center"/>
    </xf>
    <xf numFmtId="0" fontId="54" fillId="25" borderId="0" xfId="48" applyFont="1" applyAlignment="1">
      <alignment horizontal="center"/>
    </xf>
    <xf numFmtId="0" fontId="53" fillId="25" borderId="0" xfId="48" applyFont="1" applyAlignment="1">
      <alignment horizontal="center" vertical="center"/>
    </xf>
    <xf numFmtId="0" fontId="53" fillId="25" borderId="0" xfId="48" applyFont="1" applyAlignment="1">
      <alignment horizontal="center"/>
    </xf>
    <xf numFmtId="0" fontId="42" fillId="22" borderId="7" xfId="43" applyFill="1" applyBorder="1" applyAlignment="1" applyProtection="1">
      <alignment horizontal="left" vertical="center"/>
      <protection locked="0"/>
    </xf>
    <xf numFmtId="0" fontId="56" fillId="22" borderId="7" xfId="45" applyFont="1" applyAlignment="1" applyProtection="1">
      <alignment horizontal="left" vertical="center"/>
      <protection locked="0"/>
    </xf>
    <xf numFmtId="0" fontId="56" fillId="22" borderId="22" xfId="45" applyFont="1" applyBorder="1" applyAlignment="1" applyProtection="1">
      <alignment horizontal="left" vertical="center"/>
      <protection locked="0"/>
    </xf>
    <xf numFmtId="0" fontId="56" fillId="22" borderId="23" xfId="45" applyFont="1" applyBorder="1" applyAlignment="1" applyProtection="1">
      <alignment horizontal="left" vertical="center"/>
      <protection locked="0"/>
    </xf>
    <xf numFmtId="0" fontId="56" fillId="22" borderId="24" xfId="45" applyFont="1" applyBorder="1" applyAlignment="1" applyProtection="1">
      <alignment horizontal="left" vertical="center"/>
      <protection locked="0"/>
    </xf>
    <xf numFmtId="0" fontId="62" fillId="25" borderId="0" xfId="48" applyFont="1" applyAlignment="1">
      <alignment horizontal="center"/>
    </xf>
    <xf numFmtId="0" fontId="63" fillId="0" borderId="0" xfId="0" applyFont="1" applyAlignment="1">
      <alignment horizontal="center"/>
    </xf>
    <xf numFmtId="0" fontId="56" fillId="22" borderId="7" xfId="45" applyFont="1" applyAlignment="1" applyProtection="1" quotePrefix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showGridLines="0" tabSelected="1" zoomScalePageLayoutView="0" workbookViewId="0" topLeftCell="A1">
      <selection activeCell="C6" sqref="C6:J6"/>
    </sheetView>
  </sheetViews>
  <sheetFormatPr defaultColWidth="0" defaultRowHeight="15" zeroHeight="1"/>
  <cols>
    <col min="1" max="1" width="6.7109375" style="6" customWidth="1"/>
    <col min="2" max="2" width="36.00390625" style="6" customWidth="1"/>
    <col min="3" max="9" width="12.7109375" style="6" customWidth="1"/>
    <col min="10" max="10" width="14.421875" style="6" bestFit="1" customWidth="1"/>
    <col min="11" max="11" width="6.7109375" style="6" customWidth="1"/>
    <col min="12" max="16384" width="9.140625" style="6" hidden="1" customWidth="1"/>
  </cols>
  <sheetData>
    <row r="1" spans="2:10" ht="21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2:10" ht="18.75">
      <c r="B2" s="69" t="s">
        <v>1</v>
      </c>
      <c r="C2" s="69"/>
      <c r="D2" s="69"/>
      <c r="E2" s="69"/>
      <c r="F2" s="69"/>
      <c r="G2" s="69"/>
      <c r="H2" s="69"/>
      <c r="I2" s="69"/>
      <c r="J2" s="69"/>
    </row>
    <row r="3" ht="15.75"/>
    <row r="4" spans="2:10" ht="15.75">
      <c r="B4" s="60" t="s">
        <v>2</v>
      </c>
      <c r="C4" s="60"/>
      <c r="D4" s="60"/>
      <c r="E4" s="60"/>
      <c r="F4" s="60"/>
      <c r="G4" s="60"/>
      <c r="H4" s="60"/>
      <c r="I4" s="60"/>
      <c r="J4" s="60"/>
    </row>
    <row r="5" ht="15.75"/>
    <row r="6" spans="2:10" ht="15.75">
      <c r="B6" s="7" t="s">
        <v>3</v>
      </c>
      <c r="C6" s="64"/>
      <c r="D6" s="64"/>
      <c r="E6" s="64"/>
      <c r="F6" s="64"/>
      <c r="G6" s="64"/>
      <c r="H6" s="64"/>
      <c r="I6" s="64"/>
      <c r="J6" s="64"/>
    </row>
    <row r="7" spans="2:10" ht="15.75">
      <c r="B7" s="7" t="s">
        <v>4</v>
      </c>
      <c r="C7" s="64"/>
      <c r="D7" s="64"/>
      <c r="E7" s="64"/>
      <c r="F7" s="64"/>
      <c r="G7" s="64"/>
      <c r="H7" s="64"/>
      <c r="I7" s="64"/>
      <c r="J7" s="64"/>
    </row>
    <row r="8" spans="2:10" ht="15.75">
      <c r="B8" s="7" t="s">
        <v>5</v>
      </c>
      <c r="C8" s="70"/>
      <c r="D8" s="64"/>
      <c r="E8" s="64"/>
      <c r="F8" s="64"/>
      <c r="G8" s="64"/>
      <c r="H8" s="64"/>
      <c r="I8" s="64"/>
      <c r="J8" s="64"/>
    </row>
    <row r="9" spans="2:10" ht="15.75">
      <c r="B9" s="7" t="s">
        <v>6</v>
      </c>
      <c r="C9" s="63"/>
      <c r="D9" s="64"/>
      <c r="E9" s="64"/>
      <c r="F9" s="64"/>
      <c r="G9" s="64"/>
      <c r="H9" s="64"/>
      <c r="I9" s="64"/>
      <c r="J9" s="64"/>
    </row>
    <row r="10" spans="2:10" ht="31.5">
      <c r="B10" s="8" t="s">
        <v>7</v>
      </c>
      <c r="C10" s="65"/>
      <c r="D10" s="66"/>
      <c r="E10" s="66"/>
      <c r="F10" s="66"/>
      <c r="G10" s="66"/>
      <c r="H10" s="66"/>
      <c r="I10" s="66"/>
      <c r="J10" s="67"/>
    </row>
    <row r="11" spans="2:6" ht="15.75">
      <c r="B11" s="7" t="s">
        <v>9</v>
      </c>
      <c r="C11" s="21"/>
      <c r="D11" s="3" t="s">
        <v>10</v>
      </c>
      <c r="E11" s="22"/>
      <c r="F11" s="3" t="s">
        <v>8</v>
      </c>
    </row>
    <row r="12" ht="15.75"/>
    <row r="13" spans="2:10" ht="15.75">
      <c r="B13" s="61" t="s">
        <v>11</v>
      </c>
      <c r="C13" s="61"/>
      <c r="D13" s="61"/>
      <c r="E13" s="61"/>
      <c r="F13" s="61"/>
      <c r="G13" s="61"/>
      <c r="H13" s="61"/>
      <c r="I13" s="61"/>
      <c r="J13" s="61"/>
    </row>
    <row r="14" ht="15.75">
      <c r="B14" s="7"/>
    </row>
    <row r="15" spans="3:9" ht="47.25">
      <c r="C15" s="5" t="s">
        <v>25</v>
      </c>
      <c r="D15" s="5" t="s">
        <v>12</v>
      </c>
      <c r="E15" s="5" t="s">
        <v>13</v>
      </c>
      <c r="F15" s="5" t="s">
        <v>14</v>
      </c>
      <c r="G15" s="9" t="s">
        <v>16</v>
      </c>
      <c r="I15" s="9" t="s">
        <v>28</v>
      </c>
    </row>
    <row r="16" spans="3:9" ht="15.75">
      <c r="C16" s="4">
        <v>2000</v>
      </c>
      <c r="D16"/>
      <c r="E16" s="23"/>
      <c r="F16" s="23"/>
      <c r="G16" s="6">
        <f>SUM(D16:F16)</f>
        <v>0</v>
      </c>
      <c r="I16" s="10">
        <f>E16*C16+F16*C16</f>
        <v>0</v>
      </c>
    </row>
    <row r="17" spans="2:9" ht="15.75">
      <c r="B17" s="20" t="s">
        <v>83</v>
      </c>
      <c r="C17" s="4">
        <v>1000</v>
      </c>
      <c r="D17"/>
      <c r="E17" s="23"/>
      <c r="F17" s="23"/>
      <c r="G17" s="6">
        <f>SUM(D17:F17)</f>
        <v>0</v>
      </c>
      <c r="I17" s="10">
        <f>E17*C17+F17*C17</f>
        <v>0</v>
      </c>
    </row>
    <row r="18" spans="2:9" ht="15.75">
      <c r="B18" s="20" t="s">
        <v>84</v>
      </c>
      <c r="C18" s="4">
        <v>0</v>
      </c>
      <c r="D18" s="23"/>
      <c r="E18"/>
      <c r="F18"/>
      <c r="G18" s="6">
        <f>SUM(D18:F18)</f>
        <v>0</v>
      </c>
      <c r="I18" s="10">
        <v>0</v>
      </c>
    </row>
    <row r="19" spans="3:9" ht="15.75">
      <c r="C19" s="6" t="s">
        <v>29</v>
      </c>
      <c r="D19" s="6">
        <f>SUM(D16:D17)</f>
        <v>0</v>
      </c>
      <c r="E19" s="6">
        <f>SUM(E16:E17)</f>
        <v>0</v>
      </c>
      <c r="F19" s="6">
        <f>SUM(F16:F17)</f>
        <v>0</v>
      </c>
      <c r="G19" s="6">
        <f>SUM(G16:G17)</f>
        <v>0</v>
      </c>
      <c r="I19" s="11">
        <f>SUM(I16:I17)</f>
        <v>0</v>
      </c>
    </row>
    <row r="20" ht="15.75"/>
    <row r="21" spans="2:10" ht="15.75">
      <c r="B21" s="62" t="s">
        <v>17</v>
      </c>
      <c r="C21" s="62"/>
      <c r="D21" s="62"/>
      <c r="E21" s="62"/>
      <c r="F21" s="62"/>
      <c r="G21" s="62"/>
      <c r="H21" s="62"/>
      <c r="I21" s="62"/>
      <c r="J21" s="62"/>
    </row>
    <row r="22" ht="15.75"/>
    <row r="23" spans="2:9" ht="31.5">
      <c r="B23" s="12" t="s">
        <v>23</v>
      </c>
      <c r="C23" s="24" t="s">
        <v>18</v>
      </c>
      <c r="D23" s="24" t="s">
        <v>19</v>
      </c>
      <c r="E23" s="24" t="s">
        <v>20</v>
      </c>
      <c r="F23" s="24" t="s">
        <v>21</v>
      </c>
      <c r="G23" s="24" t="s">
        <v>22</v>
      </c>
      <c r="H23" s="9" t="s">
        <v>26</v>
      </c>
      <c r="I23" s="6" t="s">
        <v>27</v>
      </c>
    </row>
    <row r="24" spans="2:9" ht="15.75">
      <c r="B24" s="12" t="s">
        <v>24</v>
      </c>
      <c r="C24" s="23"/>
      <c r="D24" s="23"/>
      <c r="E24" s="23"/>
      <c r="F24" s="23"/>
      <c r="G24" s="23"/>
      <c r="H24" s="6">
        <f>SUM(C24:G24)</f>
        <v>0</v>
      </c>
      <c r="I24" s="11">
        <f>H24*1500</f>
        <v>0</v>
      </c>
    </row>
    <row r="25" ht="15.75"/>
    <row r="26" spans="2:10" ht="15.75">
      <c r="B26" s="62" t="s">
        <v>30</v>
      </c>
      <c r="C26" s="62"/>
      <c r="D26" s="62"/>
      <c r="E26" s="62"/>
      <c r="F26" s="62"/>
      <c r="G26" s="62"/>
      <c r="H26" s="62"/>
      <c r="I26" s="62"/>
      <c r="J26" s="62"/>
    </row>
    <row r="27" ht="15.75"/>
    <row r="28" spans="3:8" ht="15.75">
      <c r="C28" s="13" t="s">
        <v>33</v>
      </c>
      <c r="D28" s="13" t="s">
        <v>34</v>
      </c>
      <c r="E28" s="13" t="s">
        <v>35</v>
      </c>
      <c r="F28" s="13" t="s">
        <v>36</v>
      </c>
      <c r="G28" s="6" t="s">
        <v>15</v>
      </c>
      <c r="H28" s="6" t="s">
        <v>25</v>
      </c>
    </row>
    <row r="29" spans="2:9" ht="15.75">
      <c r="B29" s="12" t="s">
        <v>32</v>
      </c>
      <c r="C29" s="23"/>
      <c r="D29" s="23"/>
      <c r="E29" s="23"/>
      <c r="F29" s="1"/>
      <c r="G29" s="6">
        <f>SUM(C29:F29)</f>
        <v>0</v>
      </c>
      <c r="H29" s="4">
        <v>1200</v>
      </c>
      <c r="I29" s="10">
        <f>G29*H29</f>
        <v>0</v>
      </c>
    </row>
    <row r="30" spans="2:9" ht="15.75">
      <c r="B30" s="12" t="s">
        <v>31</v>
      </c>
      <c r="C30" s="23"/>
      <c r="D30" s="23"/>
      <c r="E30" s="23"/>
      <c r="F30" s="1"/>
      <c r="G30" s="6">
        <f>SUM(C30:F30)</f>
        <v>0</v>
      </c>
      <c r="H30" s="4">
        <v>850</v>
      </c>
      <c r="I30" s="10">
        <f>G30*H30</f>
        <v>0</v>
      </c>
    </row>
    <row r="31" spans="3:9" ht="15.75">
      <c r="C31" s="6" t="s">
        <v>29</v>
      </c>
      <c r="I31" s="11">
        <f>SUM(I29:I30)</f>
        <v>0</v>
      </c>
    </row>
    <row r="32" ht="15.75"/>
    <row r="33" spans="3:10" ht="47.25">
      <c r="C33" s="13" t="s">
        <v>33</v>
      </c>
      <c r="D33" s="13" t="s">
        <v>34</v>
      </c>
      <c r="E33" s="13" t="s">
        <v>35</v>
      </c>
      <c r="F33" s="13" t="s">
        <v>36</v>
      </c>
      <c r="G33" s="14" t="s">
        <v>67</v>
      </c>
      <c r="H33" s="14" t="s">
        <v>68</v>
      </c>
      <c r="I33" s="14" t="s">
        <v>27</v>
      </c>
      <c r="J33" s="15" t="s">
        <v>71</v>
      </c>
    </row>
    <row r="34" spans="2:10" ht="24.75" customHeight="1">
      <c r="B34" s="29" t="s">
        <v>37</v>
      </c>
      <c r="C34" s="30"/>
      <c r="D34" s="30"/>
      <c r="E34" s="30"/>
      <c r="F34" s="30"/>
      <c r="G34" s="30"/>
      <c r="H34" s="31"/>
      <c r="I34" s="31"/>
      <c r="J34" s="32"/>
    </row>
    <row r="35" spans="2:10" ht="15.75">
      <c r="B35" s="25" t="s">
        <v>38</v>
      </c>
      <c r="C35" s="33"/>
      <c r="D35" s="34"/>
      <c r="E35" s="33"/>
      <c r="F35" s="33"/>
      <c r="G35" s="33"/>
      <c r="H35" s="33">
        <f>SUM(C35:F35)</f>
        <v>0</v>
      </c>
      <c r="I35" s="35">
        <f>H35*J35</f>
        <v>0</v>
      </c>
      <c r="J35" s="36">
        <f>VLOOKUP(B35,Segédtáblák!$A$2:$B$31,2)</f>
        <v>2000</v>
      </c>
    </row>
    <row r="36" spans="2:10" ht="15.75">
      <c r="B36" s="25" t="s">
        <v>39</v>
      </c>
      <c r="C36" s="33"/>
      <c r="D36" s="34"/>
      <c r="E36" s="33"/>
      <c r="F36" s="33"/>
      <c r="G36" s="33"/>
      <c r="H36" s="33">
        <f aca="true" t="shared" si="0" ref="H36:H67">SUM(C36:F36)</f>
        <v>0</v>
      </c>
      <c r="I36" s="35">
        <f aca="true" t="shared" si="1" ref="I36:I67">H36*J36</f>
        <v>0</v>
      </c>
      <c r="J36" s="36">
        <f>VLOOKUP(B36,Segédtáblák!$A$2:$B$31,2)</f>
        <v>2000</v>
      </c>
    </row>
    <row r="37" spans="2:10" ht="15.75">
      <c r="B37" s="25" t="s">
        <v>40</v>
      </c>
      <c r="C37" s="33"/>
      <c r="D37" s="34"/>
      <c r="E37" s="33"/>
      <c r="F37" s="33"/>
      <c r="G37" s="33"/>
      <c r="H37" s="33">
        <f t="shared" si="0"/>
        <v>0</v>
      </c>
      <c r="I37" s="35">
        <f t="shared" si="1"/>
        <v>0</v>
      </c>
      <c r="J37" s="36">
        <f>VLOOKUP(B37,Segédtáblák!$A$2:$B$31,2)</f>
        <v>2000</v>
      </c>
    </row>
    <row r="38" spans="2:10" ht="15.75">
      <c r="B38" s="25" t="s">
        <v>41</v>
      </c>
      <c r="C38" s="33"/>
      <c r="D38" s="34"/>
      <c r="E38" s="33"/>
      <c r="F38" s="33"/>
      <c r="G38" s="33"/>
      <c r="H38" s="33">
        <f t="shared" si="0"/>
        <v>0</v>
      </c>
      <c r="I38" s="35">
        <f t="shared" si="1"/>
        <v>0</v>
      </c>
      <c r="J38" s="36">
        <f>VLOOKUP(B38,Segédtáblák!$A$2:$B$31,2)</f>
        <v>2000</v>
      </c>
    </row>
    <row r="39" spans="2:10" ht="15.75">
      <c r="B39" s="25" t="s">
        <v>42</v>
      </c>
      <c r="C39" s="33"/>
      <c r="D39" s="34"/>
      <c r="E39" s="33"/>
      <c r="F39" s="33"/>
      <c r="G39" s="33"/>
      <c r="H39" s="33">
        <f t="shared" si="0"/>
        <v>0</v>
      </c>
      <c r="I39" s="35">
        <f t="shared" si="1"/>
        <v>0</v>
      </c>
      <c r="J39" s="36">
        <f>VLOOKUP(B39,Segédtáblák!$A$2:$B$31,2)</f>
        <v>2000</v>
      </c>
    </row>
    <row r="40" spans="2:10" ht="15.75">
      <c r="B40" s="25" t="s">
        <v>43</v>
      </c>
      <c r="C40" s="33"/>
      <c r="D40" s="34"/>
      <c r="E40" s="33"/>
      <c r="F40" s="33"/>
      <c r="G40" s="33"/>
      <c r="H40" s="33">
        <f t="shared" si="0"/>
        <v>0</v>
      </c>
      <c r="I40" s="35">
        <f t="shared" si="1"/>
        <v>0</v>
      </c>
      <c r="J40" s="36">
        <f>VLOOKUP(B40,Segédtáblák!$A$2:$B$31,2)</f>
        <v>2000</v>
      </c>
    </row>
    <row r="41" spans="2:10" ht="15.75">
      <c r="B41" s="25" t="s">
        <v>44</v>
      </c>
      <c r="C41" s="33"/>
      <c r="D41" s="33"/>
      <c r="E41" s="34"/>
      <c r="F41" s="33"/>
      <c r="G41" s="33"/>
      <c r="H41" s="33">
        <f t="shared" si="0"/>
        <v>0</v>
      </c>
      <c r="I41" s="35">
        <f t="shared" si="1"/>
        <v>0</v>
      </c>
      <c r="J41" s="36">
        <f>VLOOKUP(B41,Segédtáblák!$A$2:$B$31,2)</f>
        <v>600</v>
      </c>
    </row>
    <row r="42" spans="2:10" ht="15.75">
      <c r="B42" s="25" t="s">
        <v>45</v>
      </c>
      <c r="C42" s="33"/>
      <c r="D42" s="33"/>
      <c r="E42" s="34"/>
      <c r="F42" s="33"/>
      <c r="G42" s="33"/>
      <c r="H42" s="33">
        <f t="shared" si="0"/>
        <v>0</v>
      </c>
      <c r="I42" s="35">
        <f t="shared" si="1"/>
        <v>0</v>
      </c>
      <c r="J42" s="36">
        <f>VLOOKUP(B42,Segédtáblák!$A$2:$B$31,2)</f>
        <v>500</v>
      </c>
    </row>
    <row r="43" spans="2:10" ht="15.75">
      <c r="B43" s="25" t="s">
        <v>46</v>
      </c>
      <c r="C43" s="33"/>
      <c r="D43" s="33"/>
      <c r="E43" s="34"/>
      <c r="F43" s="33"/>
      <c r="G43" s="33"/>
      <c r="H43" s="33">
        <f t="shared" si="0"/>
        <v>0</v>
      </c>
      <c r="I43" s="35">
        <f t="shared" si="1"/>
        <v>0</v>
      </c>
      <c r="J43" s="36">
        <f>VLOOKUP(B43,Segédtáblák!$A$2:$B$31,2)</f>
        <v>500</v>
      </c>
    </row>
    <row r="44" spans="2:10" ht="15.75">
      <c r="B44" s="25" t="s">
        <v>47</v>
      </c>
      <c r="C44" s="33"/>
      <c r="D44" s="33"/>
      <c r="E44" s="34"/>
      <c r="F44" s="33"/>
      <c r="G44" s="33"/>
      <c r="H44" s="33">
        <f t="shared" si="0"/>
        <v>0</v>
      </c>
      <c r="I44" s="35">
        <f t="shared" si="1"/>
        <v>0</v>
      </c>
      <c r="J44" s="36">
        <f>VLOOKUP(B44,Segédtáblák!$A$2:$B$31,2)</f>
        <v>400</v>
      </c>
    </row>
    <row r="45" spans="2:10" ht="15.75">
      <c r="B45" s="25" t="s">
        <v>48</v>
      </c>
      <c r="C45" s="33"/>
      <c r="D45" s="33"/>
      <c r="E45" s="34"/>
      <c r="F45" s="33"/>
      <c r="G45" s="33"/>
      <c r="H45" s="33">
        <f t="shared" si="0"/>
        <v>0</v>
      </c>
      <c r="I45" s="35">
        <f t="shared" si="1"/>
        <v>0</v>
      </c>
      <c r="J45" s="36">
        <f>VLOOKUP(B45,Segédtáblák!$A$2:$B$31,2)</f>
        <v>500</v>
      </c>
    </row>
    <row r="46" spans="2:10" ht="15.75">
      <c r="B46" s="37" t="s">
        <v>90</v>
      </c>
      <c r="C46" s="38"/>
      <c r="D46" s="38"/>
      <c r="E46" s="39"/>
      <c r="F46" s="38"/>
      <c r="G46" s="38"/>
      <c r="H46" s="38">
        <f t="shared" si="0"/>
        <v>0</v>
      </c>
      <c r="I46" s="40">
        <f t="shared" si="1"/>
        <v>0</v>
      </c>
      <c r="J46" s="36">
        <f>VLOOKUP(B46,Segédtáblák!$A$2:$B$31,2)</f>
        <v>400</v>
      </c>
    </row>
    <row r="47" spans="2:10" ht="24.75" customHeight="1">
      <c r="B47" s="29" t="s">
        <v>49</v>
      </c>
      <c r="C47" s="31"/>
      <c r="D47" s="31"/>
      <c r="E47" s="31"/>
      <c r="F47" s="31"/>
      <c r="G47" s="31"/>
      <c r="H47" s="31"/>
      <c r="I47" s="42"/>
      <c r="J47" s="43"/>
    </row>
    <row r="48" spans="2:10" ht="15.75">
      <c r="B48" s="25" t="s">
        <v>50</v>
      </c>
      <c r="C48" s="33"/>
      <c r="D48" s="33"/>
      <c r="E48" s="34"/>
      <c r="F48" s="33"/>
      <c r="G48" s="33"/>
      <c r="H48" s="33">
        <f t="shared" si="0"/>
        <v>0</v>
      </c>
      <c r="I48" s="35">
        <f t="shared" si="1"/>
        <v>0</v>
      </c>
      <c r="J48" s="36">
        <f>VLOOKUP(B48,Segédtáblák!$A$2:$B$31,2)</f>
        <v>3000</v>
      </c>
    </row>
    <row r="49" spans="2:10" ht="15.75">
      <c r="B49" s="25" t="s">
        <v>51</v>
      </c>
      <c r="C49" s="33"/>
      <c r="D49" s="34"/>
      <c r="E49" s="33"/>
      <c r="F49" s="33"/>
      <c r="G49" s="33"/>
      <c r="H49" s="33">
        <f t="shared" si="0"/>
        <v>0</v>
      </c>
      <c r="I49" s="35">
        <f t="shared" si="1"/>
        <v>0</v>
      </c>
      <c r="J49" s="36">
        <f>VLOOKUP(B49,Segédtáblák!$A$2:$B$31,2)</f>
        <v>4000</v>
      </c>
    </row>
    <row r="50" spans="2:10" ht="15.75">
      <c r="B50" s="25" t="s">
        <v>85</v>
      </c>
      <c r="C50" s="33"/>
      <c r="D50" s="34"/>
      <c r="E50" s="33"/>
      <c r="F50" s="33"/>
      <c r="G50" s="33"/>
      <c r="H50" s="33">
        <f t="shared" si="0"/>
        <v>0</v>
      </c>
      <c r="I50" s="35">
        <f t="shared" si="1"/>
        <v>0</v>
      </c>
      <c r="J50" s="36">
        <f>VLOOKUP(B50,Segédtáblák!$A$2:$B$31,2)</f>
        <v>2500</v>
      </c>
    </row>
    <row r="51" spans="2:10" ht="15.75">
      <c r="B51" s="25" t="s">
        <v>52</v>
      </c>
      <c r="C51" s="33"/>
      <c r="D51" s="34"/>
      <c r="E51" s="34"/>
      <c r="F51" s="33"/>
      <c r="G51" s="33"/>
      <c r="H51" s="33">
        <f t="shared" si="0"/>
        <v>0</v>
      </c>
      <c r="I51" s="35">
        <f t="shared" si="1"/>
        <v>0</v>
      </c>
      <c r="J51" s="36">
        <f>VLOOKUP(B51,Segédtáblák!$A$2:$B$31,2)</f>
        <v>1500</v>
      </c>
    </row>
    <row r="52" spans="2:10" ht="15.75">
      <c r="B52" s="25" t="s">
        <v>53</v>
      </c>
      <c r="C52" s="33"/>
      <c r="D52" s="33"/>
      <c r="E52" s="34"/>
      <c r="F52" s="33"/>
      <c r="G52" s="33"/>
      <c r="H52" s="33">
        <f t="shared" si="0"/>
        <v>0</v>
      </c>
      <c r="I52" s="35">
        <f t="shared" si="1"/>
        <v>0</v>
      </c>
      <c r="J52" s="36">
        <f>VLOOKUP(B52,Segédtáblák!$A$2:$B$31,2)</f>
        <v>2000</v>
      </c>
    </row>
    <row r="53" spans="2:10" ht="15.75">
      <c r="B53" s="25" t="s">
        <v>54</v>
      </c>
      <c r="C53" s="33"/>
      <c r="D53" s="33"/>
      <c r="E53" s="34"/>
      <c r="F53" s="33"/>
      <c r="G53" s="33"/>
      <c r="H53" s="33">
        <f t="shared" si="0"/>
        <v>0</v>
      </c>
      <c r="I53" s="35">
        <f t="shared" si="1"/>
        <v>0</v>
      </c>
      <c r="J53" s="36">
        <f>VLOOKUP(B53,Segédtáblák!$A$2:$B$31,2)</f>
        <v>3200</v>
      </c>
    </row>
    <row r="54" spans="2:10" ht="15.75">
      <c r="B54" s="25" t="s">
        <v>55</v>
      </c>
      <c r="C54" s="33"/>
      <c r="D54" s="34"/>
      <c r="E54" s="33"/>
      <c r="F54" s="33"/>
      <c r="G54" s="33"/>
      <c r="H54" s="33">
        <f t="shared" si="0"/>
        <v>0</v>
      </c>
      <c r="I54" s="35">
        <f t="shared" si="1"/>
        <v>0</v>
      </c>
      <c r="J54" s="36">
        <f>VLOOKUP(B54,Segédtáblák!$A$2:$B$31,2)</f>
        <v>200</v>
      </c>
    </row>
    <row r="55" spans="2:10" ht="15.75">
      <c r="B55" s="37" t="s">
        <v>56</v>
      </c>
      <c r="C55" s="38"/>
      <c r="D55" s="39"/>
      <c r="E55" s="38"/>
      <c r="F55" s="38"/>
      <c r="G55" s="38"/>
      <c r="H55" s="38">
        <f t="shared" si="0"/>
        <v>0</v>
      </c>
      <c r="I55" s="40">
        <f t="shared" si="1"/>
        <v>0</v>
      </c>
      <c r="J55" s="36">
        <f>VLOOKUP(B55,Segédtáblák!$A$2:$B$31,2)</f>
        <v>1500</v>
      </c>
    </row>
    <row r="56" spans="2:10" ht="24.75" customHeight="1" thickBot="1">
      <c r="B56" s="29" t="s">
        <v>57</v>
      </c>
      <c r="C56" s="31"/>
      <c r="D56" s="31"/>
      <c r="E56" s="31"/>
      <c r="F56" s="31"/>
      <c r="G56" s="31"/>
      <c r="H56" s="31"/>
      <c r="I56" s="42"/>
      <c r="J56" s="43"/>
    </row>
    <row r="57" spans="2:10" ht="15.75">
      <c r="B57" s="25" t="s">
        <v>58</v>
      </c>
      <c r="C57" s="33"/>
      <c r="D57" s="48"/>
      <c r="E57" s="33"/>
      <c r="F57" s="33"/>
      <c r="G57" s="33"/>
      <c r="H57" s="33">
        <f t="shared" si="0"/>
        <v>0</v>
      </c>
      <c r="I57" s="35">
        <f t="shared" si="1"/>
        <v>0</v>
      </c>
      <c r="J57" s="36">
        <f>VLOOKUP(B57,Segédtáblák!$A$2:$B$31,2)</f>
        <v>2500</v>
      </c>
    </row>
    <row r="58" spans="2:10" ht="16.5" thickBot="1">
      <c r="B58" s="47" t="s">
        <v>88</v>
      </c>
      <c r="C58" s="33"/>
      <c r="D58" s="49"/>
      <c r="E58" s="33"/>
      <c r="F58" s="33"/>
      <c r="G58" s="33"/>
      <c r="H58" s="33">
        <f t="shared" si="0"/>
        <v>0</v>
      </c>
      <c r="I58" s="35">
        <f t="shared" si="1"/>
        <v>0</v>
      </c>
      <c r="J58" s="36">
        <v>0</v>
      </c>
    </row>
    <row r="59" spans="2:10" ht="15.75">
      <c r="B59" s="25" t="s">
        <v>59</v>
      </c>
      <c r="C59" s="33"/>
      <c r="D59" s="33"/>
      <c r="E59" s="48"/>
      <c r="F59" s="33"/>
      <c r="G59" s="33"/>
      <c r="H59" s="33">
        <f t="shared" si="0"/>
        <v>0</v>
      </c>
      <c r="I59" s="35">
        <f t="shared" si="1"/>
        <v>0</v>
      </c>
      <c r="J59" s="36">
        <f>VLOOKUP(B59,Segédtáblák!$A$2:$B$31,2)</f>
        <v>2500</v>
      </c>
    </row>
    <row r="60" spans="2:10" ht="16.5" thickBot="1">
      <c r="B60" s="47" t="s">
        <v>88</v>
      </c>
      <c r="C60" s="33"/>
      <c r="D60" s="33"/>
      <c r="E60" s="49"/>
      <c r="F60" s="33"/>
      <c r="G60" s="33"/>
      <c r="H60" s="33">
        <f>SUM(C60:F60)</f>
        <v>0</v>
      </c>
      <c r="I60" s="35">
        <f>H60*J60</f>
        <v>0</v>
      </c>
      <c r="J60" s="36">
        <v>0</v>
      </c>
    </row>
    <row r="61" spans="2:10" ht="15.75">
      <c r="B61" s="25" t="s">
        <v>60</v>
      </c>
      <c r="C61" s="33"/>
      <c r="D61" s="33"/>
      <c r="E61" s="50"/>
      <c r="F61" s="33"/>
      <c r="G61" s="34"/>
      <c r="H61" s="33">
        <f>SUM(C61:F61)</f>
        <v>0</v>
      </c>
      <c r="I61" s="45">
        <f>G61*J61</f>
        <v>0</v>
      </c>
      <c r="J61" s="46">
        <f>VLOOKUP(B61,Segédtáblák!$A$2:$B$29,2)</f>
        <v>500</v>
      </c>
    </row>
    <row r="62" spans="2:10" ht="15.75">
      <c r="B62" s="25" t="s">
        <v>61</v>
      </c>
      <c r="C62" s="33"/>
      <c r="D62" s="34"/>
      <c r="E62" s="33"/>
      <c r="F62" s="33"/>
      <c r="G62" s="33"/>
      <c r="H62" s="33">
        <f t="shared" si="0"/>
        <v>0</v>
      </c>
      <c r="I62" s="35">
        <f t="shared" si="1"/>
        <v>0</v>
      </c>
      <c r="J62" s="36">
        <f>VLOOKUP(B62,Segédtáblák!$A$2:$B$31,2)</f>
        <v>500</v>
      </c>
    </row>
    <row r="63" spans="2:10" ht="15.75">
      <c r="B63" s="25" t="s">
        <v>62</v>
      </c>
      <c r="C63" s="33"/>
      <c r="D63" s="33"/>
      <c r="E63" s="34"/>
      <c r="F63" s="33"/>
      <c r="G63" s="34"/>
      <c r="H63" s="33">
        <f t="shared" si="0"/>
        <v>0</v>
      </c>
      <c r="I63" s="35">
        <f t="shared" si="1"/>
        <v>0</v>
      </c>
      <c r="J63" s="36">
        <f>VLOOKUP(B63,Segédtáblák!$A$2:$B$31,2)</f>
        <v>0</v>
      </c>
    </row>
    <row r="64" spans="2:10" ht="15.75">
      <c r="B64" s="25" t="s">
        <v>63</v>
      </c>
      <c r="C64" s="34"/>
      <c r="D64" s="33"/>
      <c r="E64" s="34"/>
      <c r="F64" s="33"/>
      <c r="G64" s="33"/>
      <c r="H64" s="33">
        <f t="shared" si="0"/>
        <v>0</v>
      </c>
      <c r="I64" s="35">
        <f t="shared" si="1"/>
        <v>0</v>
      </c>
      <c r="J64" s="36">
        <f>VLOOKUP(B64,Segédtáblák!$A$2:$B$31,2)</f>
        <v>0</v>
      </c>
    </row>
    <row r="65" spans="2:10" ht="15.75">
      <c r="B65" s="25" t="s">
        <v>64</v>
      </c>
      <c r="C65" s="33"/>
      <c r="D65" s="33"/>
      <c r="E65" s="44"/>
      <c r="F65" s="34"/>
      <c r="G65" s="33"/>
      <c r="H65" s="33">
        <f t="shared" si="0"/>
        <v>0</v>
      </c>
      <c r="I65" s="35">
        <f t="shared" si="1"/>
        <v>0</v>
      </c>
      <c r="J65" s="36">
        <f>VLOOKUP(B65,Segédtáblák!$A$2:$B$31,2)</f>
        <v>0</v>
      </c>
    </row>
    <row r="66" spans="2:10" ht="15.75">
      <c r="B66" s="25" t="s">
        <v>87</v>
      </c>
      <c r="C66" s="56"/>
      <c r="D66" s="57"/>
      <c r="E66" s="56"/>
      <c r="F66" s="56"/>
      <c r="G66" s="56"/>
      <c r="H66" s="33">
        <f>SUM(C66:F66)</f>
        <v>0</v>
      </c>
      <c r="I66" s="35">
        <f>H66*J66</f>
        <v>0</v>
      </c>
      <c r="J66" s="36">
        <f>VLOOKUP(B66,Segédtáblák!$A$2:$B$31,2)</f>
        <v>0</v>
      </c>
    </row>
    <row r="67" spans="2:10" ht="15.75">
      <c r="B67" s="37" t="s">
        <v>66</v>
      </c>
      <c r="C67" s="38"/>
      <c r="D67" s="38"/>
      <c r="E67" s="39"/>
      <c r="F67" s="38"/>
      <c r="G67" s="38"/>
      <c r="H67" s="38">
        <f t="shared" si="0"/>
        <v>0</v>
      </c>
      <c r="I67" s="40">
        <f t="shared" si="1"/>
        <v>0</v>
      </c>
      <c r="J67" s="41">
        <f>VLOOKUP(B67,Segédtáblák!$A$2:$B$31,2)</f>
        <v>0</v>
      </c>
    </row>
    <row r="68" spans="2:10" ht="15.75">
      <c r="B68" s="16" t="s">
        <v>69</v>
      </c>
      <c r="C68" s="6">
        <f aca="true" t="shared" si="2" ref="C68:I68">SUM(C34:C67)</f>
        <v>0</v>
      </c>
      <c r="D68" s="6">
        <f t="shared" si="2"/>
        <v>0</v>
      </c>
      <c r="E68" s="6">
        <f t="shared" si="2"/>
        <v>0</v>
      </c>
      <c r="F68" s="6">
        <f t="shared" si="2"/>
        <v>0</v>
      </c>
      <c r="G68" s="6">
        <f t="shared" si="2"/>
        <v>0</v>
      </c>
      <c r="H68" s="6">
        <f t="shared" si="2"/>
        <v>0</v>
      </c>
      <c r="I68" s="11">
        <f t="shared" si="2"/>
        <v>0</v>
      </c>
      <c r="J68" s="2"/>
    </row>
    <row r="69" ht="15.75"/>
    <row r="70" spans="2:3" ht="18.75">
      <c r="B70" s="58" t="s">
        <v>72</v>
      </c>
      <c r="C70" s="59"/>
    </row>
    <row r="71" spans="2:3" ht="15.75">
      <c r="B71" s="25" t="s">
        <v>73</v>
      </c>
      <c r="C71" s="26">
        <f>I19</f>
        <v>0</v>
      </c>
    </row>
    <row r="72" spans="2:3" ht="15.75">
      <c r="B72" s="25" t="s">
        <v>74</v>
      </c>
      <c r="C72" s="26">
        <f>I24</f>
        <v>0</v>
      </c>
    </row>
    <row r="73" spans="2:3" ht="15.75">
      <c r="B73" s="25" t="s">
        <v>75</v>
      </c>
      <c r="C73" s="26">
        <f>I31</f>
        <v>0</v>
      </c>
    </row>
    <row r="74" spans="2:3" ht="15.75">
      <c r="B74" s="25" t="s">
        <v>76</v>
      </c>
      <c r="C74" s="26">
        <f>I68</f>
        <v>0</v>
      </c>
    </row>
    <row r="75" spans="2:3" ht="15.75">
      <c r="B75" s="27" t="s">
        <v>77</v>
      </c>
      <c r="C75" s="28">
        <f>SUM(C71:C74)</f>
        <v>0</v>
      </c>
    </row>
    <row r="76" ht="15.75"/>
    <row r="77" spans="2:10" ht="15.75">
      <c r="B77" s="17" t="s">
        <v>79</v>
      </c>
      <c r="C77" s="17"/>
      <c r="D77" s="17"/>
      <c r="E77" s="17"/>
      <c r="F77" s="17"/>
      <c r="G77" s="17"/>
      <c r="H77" s="18">
        <v>41729</v>
      </c>
      <c r="I77" s="19">
        <f ca="1">H77-NOW()</f>
        <v>31.437959953706013</v>
      </c>
      <c r="J77" s="17" t="s">
        <v>80</v>
      </c>
    </row>
    <row r="78" spans="2:10" ht="15.75">
      <c r="B78" s="17" t="s">
        <v>81</v>
      </c>
      <c r="C78" s="17"/>
      <c r="D78" s="17"/>
      <c r="E78" s="17"/>
      <c r="F78" s="17"/>
      <c r="G78" s="17"/>
      <c r="H78" s="17"/>
      <c r="I78" s="17"/>
      <c r="J78" s="17"/>
    </row>
    <row r="79" spans="2:10" ht="15.75">
      <c r="B79" s="17" t="s">
        <v>82</v>
      </c>
      <c r="C79" s="17"/>
      <c r="D79" s="17"/>
      <c r="E79" s="17"/>
      <c r="F79" s="17"/>
      <c r="G79" s="17"/>
      <c r="H79" s="18">
        <v>41747</v>
      </c>
      <c r="I79" s="19">
        <f ca="1">H79-NOW()</f>
        <v>49.43795995370601</v>
      </c>
      <c r="J79" s="17" t="s">
        <v>80</v>
      </c>
    </row>
    <row r="80" spans="2:10" ht="15.75">
      <c r="B80" s="17" t="s">
        <v>78</v>
      </c>
      <c r="C80" s="17"/>
      <c r="D80" s="17"/>
      <c r="E80" s="17"/>
      <c r="F80" s="17"/>
      <c r="G80" s="17"/>
      <c r="H80" s="17"/>
      <c r="I80" s="17"/>
      <c r="J80" s="17"/>
    </row>
    <row r="81" ht="15.75"/>
    <row r="82" ht="15.75"/>
    <row r="83" ht="15.75"/>
  </sheetData>
  <sheetProtection password="CE27" sheet="1" objects="1" scenarios="1" selectLockedCells="1"/>
  <mergeCells count="12">
    <mergeCell ref="B1:J1"/>
    <mergeCell ref="B2:J2"/>
    <mergeCell ref="C6:J6"/>
    <mergeCell ref="C7:J7"/>
    <mergeCell ref="C8:J8"/>
    <mergeCell ref="B70:C70"/>
    <mergeCell ref="B4:J4"/>
    <mergeCell ref="B13:J13"/>
    <mergeCell ref="B21:J21"/>
    <mergeCell ref="B26:J26"/>
    <mergeCell ref="C9:J9"/>
    <mergeCell ref="C10:J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4.28125" style="52" bestFit="1" customWidth="1"/>
    <col min="2" max="2" width="15.28125" style="52" bestFit="1" customWidth="1"/>
    <col min="3" max="16384" width="9.140625" style="52" customWidth="1"/>
  </cols>
  <sheetData>
    <row r="1" spans="1:3" ht="15">
      <c r="A1" s="51" t="s">
        <v>70</v>
      </c>
      <c r="B1" s="51" t="s">
        <v>11</v>
      </c>
      <c r="C1" s="52" t="s">
        <v>89</v>
      </c>
    </row>
    <row r="2" spans="1:2" ht="15">
      <c r="A2" s="53" t="s">
        <v>64</v>
      </c>
      <c r="B2" s="54">
        <v>0</v>
      </c>
    </row>
    <row r="3" spans="1:2" ht="15">
      <c r="A3" s="53" t="s">
        <v>85</v>
      </c>
      <c r="B3" s="54">
        <v>2500</v>
      </c>
    </row>
    <row r="4" spans="1:2" ht="15">
      <c r="A4" s="53" t="s">
        <v>66</v>
      </c>
      <c r="B4" s="54">
        <v>0</v>
      </c>
    </row>
    <row r="5" spans="1:2" ht="15">
      <c r="A5" s="53" t="s">
        <v>50</v>
      </c>
      <c r="B5" s="54">
        <v>3000</v>
      </c>
    </row>
    <row r="6" spans="1:2" ht="15">
      <c r="A6" s="53" t="s">
        <v>56</v>
      </c>
      <c r="B6" s="54">
        <v>1500</v>
      </c>
    </row>
    <row r="7" spans="1:2" ht="15">
      <c r="A7" s="53" t="s">
        <v>62</v>
      </c>
      <c r="B7" s="54">
        <v>0</v>
      </c>
    </row>
    <row r="8" spans="1:2" ht="15">
      <c r="A8" s="53" t="s">
        <v>52</v>
      </c>
      <c r="B8" s="54">
        <v>1500</v>
      </c>
    </row>
    <row r="9" spans="1:2" ht="15">
      <c r="A9" s="53" t="s">
        <v>55</v>
      </c>
      <c r="B9" s="54">
        <v>200</v>
      </c>
    </row>
    <row r="10" spans="1:2" ht="15">
      <c r="A10" s="53" t="s">
        <v>53</v>
      </c>
      <c r="B10" s="54">
        <v>2000</v>
      </c>
    </row>
    <row r="11" spans="1:2" ht="15">
      <c r="A11" s="53" t="s">
        <v>40</v>
      </c>
      <c r="B11" s="54">
        <v>2000</v>
      </c>
    </row>
    <row r="12" spans="1:2" ht="15">
      <c r="A12" s="53" t="s">
        <v>39</v>
      </c>
      <c r="B12" s="54">
        <v>2000</v>
      </c>
    </row>
    <row r="13" spans="1:2" ht="15">
      <c r="A13" s="53" t="s">
        <v>38</v>
      </c>
      <c r="B13" s="54">
        <v>2000</v>
      </c>
    </row>
    <row r="14" spans="1:2" ht="15">
      <c r="A14" s="53" t="s">
        <v>54</v>
      </c>
      <c r="B14" s="54">
        <v>3200</v>
      </c>
    </row>
    <row r="15" spans="1:2" ht="15">
      <c r="A15" s="53" t="s">
        <v>47</v>
      </c>
      <c r="B15" s="54">
        <v>400</v>
      </c>
    </row>
    <row r="16" spans="1:2" ht="15">
      <c r="A16" s="53" t="s">
        <v>65</v>
      </c>
      <c r="B16" s="54">
        <v>0</v>
      </c>
    </row>
    <row r="17" spans="1:2" ht="15">
      <c r="A17" s="53" t="s">
        <v>51</v>
      </c>
      <c r="B17" s="54">
        <v>4000</v>
      </c>
    </row>
    <row r="18" spans="1:2" ht="15">
      <c r="A18" s="53" t="s">
        <v>41</v>
      </c>
      <c r="B18" s="54">
        <v>2000</v>
      </c>
    </row>
    <row r="19" spans="1:2" ht="15">
      <c r="A19" s="53" t="s">
        <v>43</v>
      </c>
      <c r="B19" s="54">
        <v>2000</v>
      </c>
    </row>
    <row r="20" spans="1:2" ht="15">
      <c r="A20" s="53" t="s">
        <v>42</v>
      </c>
      <c r="B20" s="54">
        <v>2000</v>
      </c>
    </row>
    <row r="21" spans="1:2" ht="15">
      <c r="A21" s="53" t="s">
        <v>87</v>
      </c>
      <c r="B21" s="54">
        <v>0</v>
      </c>
    </row>
    <row r="22" spans="1:2" ht="15">
      <c r="A22" s="53" t="s">
        <v>46</v>
      </c>
      <c r="B22" s="54">
        <v>500</v>
      </c>
    </row>
    <row r="23" spans="1:2" ht="15">
      <c r="A23" s="53" t="s">
        <v>45</v>
      </c>
      <c r="B23" s="54">
        <v>500</v>
      </c>
    </row>
    <row r="24" spans="1:2" ht="15">
      <c r="A24" s="53" t="s">
        <v>44</v>
      </c>
      <c r="B24" s="54">
        <v>600</v>
      </c>
    </row>
    <row r="25" spans="1:2" ht="15">
      <c r="A25" s="53" t="s">
        <v>63</v>
      </c>
      <c r="B25" s="54">
        <v>0</v>
      </c>
    </row>
    <row r="26" spans="1:3" ht="15">
      <c r="A26" s="53" t="s">
        <v>60</v>
      </c>
      <c r="B26" s="55">
        <v>500</v>
      </c>
      <c r="C26" s="52" t="s">
        <v>86</v>
      </c>
    </row>
    <row r="27" spans="1:2" ht="15">
      <c r="A27" s="53" t="s">
        <v>58</v>
      </c>
      <c r="B27" s="54">
        <v>2500</v>
      </c>
    </row>
    <row r="28" spans="1:2" ht="15">
      <c r="A28" s="53" t="s">
        <v>61</v>
      </c>
      <c r="B28" s="54">
        <v>500</v>
      </c>
    </row>
    <row r="29" spans="1:2" ht="15">
      <c r="A29" s="53" t="s">
        <v>90</v>
      </c>
      <c r="B29" s="54">
        <v>400</v>
      </c>
    </row>
    <row r="30" spans="1:2" ht="15">
      <c r="A30" s="53" t="s">
        <v>48</v>
      </c>
      <c r="B30" s="54">
        <v>500</v>
      </c>
    </row>
    <row r="31" spans="1:2" ht="15">
      <c r="A31" s="53" t="s">
        <v>59</v>
      </c>
      <c r="B31" s="54">
        <v>2500</v>
      </c>
    </row>
  </sheetData>
  <sheetProtection password="C99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Zsolti</dc:creator>
  <cp:keywords/>
  <dc:description/>
  <cp:lastModifiedBy>Tötösné Gados Zsuzsa</cp:lastModifiedBy>
  <dcterms:created xsi:type="dcterms:W3CDTF">2014-02-25T11:25:49Z</dcterms:created>
  <dcterms:modified xsi:type="dcterms:W3CDTF">2014-02-27T12:29:24Z</dcterms:modified>
  <cp:category/>
  <cp:version/>
  <cp:contentType/>
  <cp:contentStatus/>
</cp:coreProperties>
</file>